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Баланс эл.эн (Отпуск ЭЭ за 3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<sst xmlns="http://schemas.openxmlformats.org/spreadsheetml/2006/main" count="28" uniqueCount="27">
  <si>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</si>
  <si>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</si>
  <si>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</si>
  <si>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</si>
  <si>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</si>
  <si>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</si>
  <si>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</si>
  <si>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</si>
  <si>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</si>
  <si>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</si>
  <si>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</si>
  <si>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</si>
  <si>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</si>
  <si>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</si>
  <si>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</si>
  <si>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</si>
  <si>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</si>
  <si>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</si>
  <si>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</si>
  <si>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</si>
  <si>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</si>
  <si>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</si>
  <si>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</si>
  <si>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</si>
  <si>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сетевой компании ООО "Долина-Центр-С" по уровням напряжения                             за 3-й квартал 2019 года</t>
  </si>
  <si>
    <t>ПАО "МРСК Волги"</t>
  </si>
  <si>
    <t>ООО "Энерго-центр"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</si>
</sst>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D22" sqref="D22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24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SUM(D9:G9)</f>
        <v>2293.4379999999996</v>
      </c>
      <c r="D9" s="14">
        <f>D10</f>
        <v>1860.8339999999998</v>
      </c>
      <c r="E9" s="14"/>
      <c r="F9" s="14">
        <f>F11</f>
        <v>432.604</v>
      </c>
      <c r="G9" s="14"/>
    </row>
    <row r="10" spans="2:7" ht="15">
      <c r="B10" s="6" t="s">
        <v>25</v>
      </c>
      <c r="C10" s="15">
        <f>SUM(D10:G10)</f>
        <v>1860.8339999999998</v>
      </c>
      <c r="D10" s="14">
        <f>560.949+615.345+684.54</f>
        <v>1860.8339999999998</v>
      </c>
      <c r="E10" s="8"/>
      <c r="F10" s="8"/>
      <c r="G10" s="8"/>
    </row>
    <row r="11" spans="2:7" ht="15">
      <c r="B11" s="6" t="s">
        <v>26</v>
      </c>
      <c r="C11" s="15">
        <f>SUM(D11:G11)</f>
        <v>432.604</v>
      </c>
      <c r="D11" s="8"/>
      <c r="E11" s="8"/>
      <c r="F11" s="8">
        <f>157.331+138.97+136.303</f>
        <v>432.604</v>
      </c>
      <c r="G11" s="8"/>
    </row>
    <row r="12" spans="2:7" ht="22.5">
      <c r="B12" s="13" t="s">
        <v>9</v>
      </c>
      <c r="C12" s="15">
        <f>SUM(D12:G12)</f>
        <v>1715.0960000000002</v>
      </c>
      <c r="D12" s="15"/>
      <c r="E12" s="15"/>
      <c r="F12" s="16">
        <f>F13</f>
        <v>93.769</v>
      </c>
      <c r="G12" s="16">
        <f>G13</f>
        <v>1621.3270000000002</v>
      </c>
    </row>
    <row r="13" spans="2:7" ht="15">
      <c r="B13" s="7" t="s">
        <v>1</v>
      </c>
      <c r="C13" s="15">
        <f>SUM(D13:G13)</f>
        <v>1715.0960000000002</v>
      </c>
      <c r="D13" s="9"/>
      <c r="E13" s="8"/>
      <c r="F13" s="11">
        <f>16.372+27.194+50.203</f>
        <v>93.769</v>
      </c>
      <c r="G13" s="11">
        <f>515.97+545.892+559.465</f>
        <v>1621.3270000000002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2106.447</v>
      </c>
      <c r="D17" s="14">
        <f>D18</f>
        <v>131.637</v>
      </c>
      <c r="E17" s="14"/>
      <c r="F17" s="14">
        <f>F18</f>
        <v>484</v>
      </c>
      <c r="G17" s="14">
        <f>SUM(G18:G19)</f>
        <v>1490.81</v>
      </c>
    </row>
    <row r="18" spans="2:7" ht="22.5">
      <c r="B18" s="12" t="s">
        <v>21</v>
      </c>
      <c r="C18" s="9">
        <f>SUM(D18:G18)</f>
        <v>1073.341</v>
      </c>
      <c r="D18" s="8">
        <f>26.476+39.111+66.05</f>
        <v>131.637</v>
      </c>
      <c r="E18" s="8"/>
      <c r="F18" s="8">
        <f>159.72+152.788+171.492</f>
        <v>484</v>
      </c>
      <c r="G18" s="8">
        <f>164.609+164.12+128.975</f>
        <v>457.70400000000006</v>
      </c>
    </row>
    <row r="19" spans="2:7" ht="15">
      <c r="B19" s="12" t="s">
        <v>22</v>
      </c>
      <c r="C19" s="9">
        <f>SUM(D19:G19)</f>
        <v>1033.106</v>
      </c>
      <c r="D19" s="8"/>
      <c r="E19" s="8"/>
      <c r="F19" s="8"/>
      <c r="G19" s="8">
        <f>309.825+337.828+385.453</f>
        <v>1033.106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1715.096</v>
      </c>
      <c r="D21" s="14">
        <f>532.342+573.086+609.668</f>
        <v>1715.096</v>
      </c>
      <c r="E21" s="14"/>
      <c r="F21" s="14"/>
      <c r="G21" s="14"/>
    </row>
    <row r="22" spans="2:7" ht="15">
      <c r="B22" s="17" t="s">
        <v>15</v>
      </c>
      <c r="C22" s="15">
        <f>SUM(D22:G22)</f>
        <v>3.505</v>
      </c>
      <c r="D22" s="14">
        <v>3.505</v>
      </c>
      <c r="E22" s="14"/>
      <c r="F22" s="14"/>
      <c r="G22" s="14"/>
    </row>
    <row r="23" spans="2:7" ht="15">
      <c r="B23" s="17" t="s">
        <v>16</v>
      </c>
      <c r="C23" s="15">
        <f>SUM(D23:G23)</f>
        <v>183.48661536786298</v>
      </c>
      <c r="D23" s="15">
        <f>D17*0.0805</f>
        <v>10.596778500000001</v>
      </c>
      <c r="E23" s="15"/>
      <c r="F23" s="15">
        <f>F17*(8.05/(100-8.05))</f>
        <v>42.37302882001088</v>
      </c>
      <c r="G23" s="15">
        <f>G17*(8.05/(100-8.05))</f>
        <v>130.5168080478521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/>
      <c r="D27" s="15"/>
      <c r="E27" s="15"/>
      <c r="F27" s="15"/>
      <c r="G27" s="15"/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2019-10-29T08:55:41Z</dcterms:modified>
  <cp:category/>
  <cp:version/>
  <cp:contentType/>
  <cp:contentStatus/>
</cp:coreProperties>
</file>